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30" windowWidth="14355" windowHeight="621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D18" i="1" l="1"/>
  <c r="C18" i="1"/>
  <c r="D80" i="1" l="1"/>
  <c r="D66" i="1" l="1"/>
  <c r="D52" i="1"/>
  <c r="D35" i="1"/>
  <c r="D34" i="1"/>
  <c r="D17" i="1"/>
</calcChain>
</file>

<file path=xl/sharedStrings.xml><?xml version="1.0" encoding="utf-8"?>
<sst xmlns="http://schemas.openxmlformats.org/spreadsheetml/2006/main" count="79" uniqueCount="33">
  <si>
    <t>Input data:</t>
  </si>
  <si>
    <t>Simple yield per annum from purchase to sale</t>
  </si>
  <si>
    <t>Simple yield per annum I want to achieve between purchase and sale</t>
  </si>
  <si>
    <t>e.g. enter "6.375%" as "6.375"</t>
  </si>
  <si>
    <t>Effective yield (annual compound equivalent, 365-day year)</t>
  </si>
  <si>
    <t>Settlement date of purchase or sale (DD/MM/YY)</t>
  </si>
  <si>
    <t>Settlement date of purchase (DD/MM/YY)</t>
  </si>
  <si>
    <t>Settlement date of sale (DD/MM/YY)</t>
  </si>
  <si>
    <t>Results:</t>
  </si>
  <si>
    <t>Year basis (usually 360 or 365)</t>
  </si>
  <si>
    <t>www.markets-international.com                                             Copyright:  Markets International Ltd</t>
  </si>
  <si>
    <t>Discount paper (up to 12 months) quoted on a discount rate</t>
  </si>
  <si>
    <t>What is the current value of the paper?</t>
  </si>
  <si>
    <t>Face value of the paper</t>
  </si>
  <si>
    <t>Maturity date of the paper (DD/MM/YY)</t>
  </si>
  <si>
    <t>Discount rate</t>
  </si>
  <si>
    <t>Current purchase / sale value of the paper</t>
  </si>
  <si>
    <t>If I buy the paper and then sell it later, what yield do I earn between purchase and sale?</t>
  </si>
  <si>
    <t>Discount rate when I purchase the paper</t>
  </si>
  <si>
    <t>Discount rate when I sell the paper</t>
  </si>
  <si>
    <t>I need to sell the paper at this discount rate (or lower):</t>
  </si>
  <si>
    <t>Discount rate quoted</t>
  </si>
  <si>
    <t>Equivalent true yield:</t>
  </si>
  <si>
    <t xml:space="preserve">               in order to earn a given yield between purchase and sale?</t>
  </si>
  <si>
    <t>If I buy the paper, at what discount rate must I sell it later,</t>
  </si>
  <si>
    <t>For a given true yield quoted for an instrument, what would be the equivalent discount rate?</t>
  </si>
  <si>
    <t>For a given discount rate quoted for the paper, what would be the equivalent true yield?</t>
  </si>
  <si>
    <t>True yield quoted</t>
  </si>
  <si>
    <t>Equivalent discount rate:</t>
  </si>
  <si>
    <t>e.g. enter "17/02/12"</t>
  </si>
  <si>
    <t>Notes:</t>
  </si>
  <si>
    <t>This spreadsheet is appropriate only for instruments which have no coupon and which are quoted on the basis of a 'discount rate' (sometimes called a 'discount yield'), for example US domestic commercial paper (CP), US treasury bills and US banker's acceptances.See a different spreadsheet for instruments quoted using the more usual 'true' yield (sometimes called a 'CD yield'), for example most non-US treasury bills and commercial paper, including Euro-commercial paper (ECP)</t>
  </si>
  <si>
    <t xml:space="preserve">Markets International Ltd gives no warranty of any kind as to the accuracy, usefulness or safety of this spreadsheet.
All copyright belongs to Markets International Ltd. and usage is strictly limited to your personal use only
You may not distribute or publish any part of the spreadsheet in any way.
Anyone using this spreadsheet agrees to these terms and conditions by so doing.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</si>
</sst>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164" formatCode="0.000%"/>
    <numFmt numFmtId="165" formatCode="[$-F800]dddd\,\ mmmm\ dd\,\ yyyy"/>
  </numFmts>
  <fonts count="14" x14ac:knownFonts="1">
    <font>
      <sz val="11"/>
      <color theme="1"/>
      <name val="Calibri"/>
      <family val="2"/>
      <scheme val="minor"/>
    </font>
    <font>
      <b/>
      <u/>
      <sz val="11"/>
      <color theme="1"/>
      <name val="Calibri"/>
      <family val="2"/>
      <scheme val="minor"/>
    </font>
    <font>
      <sz val="11"/>
      <color rgb="FF3F3F76"/>
      <name val="Calibri"/>
      <family val="2"/>
      <scheme val="minor"/>
    </font>
    <font>
      <b/>
      <u/>
      <sz val="16"/>
      <color theme="1"/>
      <name val="Calibri"/>
      <family val="2"/>
      <scheme val="minor"/>
    </font>
    <font>
      <b/>
      <sz val="11"/>
      <color rgb="FFFF0000"/>
      <name val="Calibri"/>
      <family val="2"/>
      <scheme val="minor"/>
    </font>
    <font>
      <sz val="11"/>
      <color theme="1"/>
      <name val="Calibri"/>
      <family val="2"/>
      <scheme val="minor"/>
    </font>
    <font>
      <sz val="11"/>
      <name val="Calibri"/>
      <family val="2"/>
      <scheme val="minor"/>
    </font>
    <font>
      <b/>
      <sz val="16"/>
      <color rgb="FFFF0000"/>
      <name val="Calibri"/>
      <family val="2"/>
      <scheme val="minor"/>
    </font>
    <font>
      <sz val="11"/>
      <color theme="10"/>
      <name val="Calibri"/>
      <family val="2"/>
      <scheme val="minor"/>
    </font>
    <font>
      <sz val="11"/>
      <color rgb="FF0070C0"/>
      <name val="Calibri"/>
      <family val="2"/>
      <scheme val="minor"/>
    </font>
    <font>
      <i/>
      <sz val="11"/>
      <name val="Calibri"/>
      <family val="2"/>
      <scheme val="minor"/>
    </font>
    <font>
      <b/>
      <sz val="14"/>
      <name val="Calibri"/>
      <family val="2"/>
      <scheme val="minor"/>
    </font>
    <font>
      <b/>
      <sz val="11"/>
      <color theme="1"/>
      <name val="Calibri"/>
      <family val="2"/>
      <scheme val="minor"/>
    </font>
    <font>
      <sz val="12"/>
      <name val="Calibri"/>
      <family val="2"/>
      <scheme val="minor"/>
    </font>
  </fonts>
  <fills count="7">
    <fill>
      <patternFill patternType="none"/>
    </fill>
    <fill>
      <patternFill patternType="gray125"/>
    </fill>
    <fill>
      <patternFill patternType="solid">
        <fgColor rgb="FFFFCC99"/>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9" tint="0.79998168889431442"/>
        <bgColor indexed="64"/>
      </patternFill>
    </fill>
  </fills>
  <borders count="16">
    <border>
      <left/>
      <right/>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3">
    <xf numFmtId="0" fontId="0" fillId="0" borderId="0"/>
    <xf numFmtId="0" fontId="2" fillId="2" borderId="1" applyNumberFormat="0" applyAlignment="0" applyProtection="0"/>
    <xf numFmtId="0" fontId="4" fillId="4" borderId="0"/>
    <xf numFmtId="0" fontId="7" fillId="3" borderId="0"/>
    <xf numFmtId="0" fontId="5" fillId="3" borderId="0"/>
    <xf numFmtId="0" fontId="10" fillId="3" borderId="0"/>
    <xf numFmtId="0" fontId="11" fillId="3" borderId="10" applyBorder="0"/>
    <xf numFmtId="0" fontId="9" fillId="4" borderId="0">
      <protection locked="0"/>
    </xf>
    <xf numFmtId="0" fontId="3" fillId="3" borderId="0"/>
    <xf numFmtId="0" fontId="8" fillId="3" borderId="0"/>
    <xf numFmtId="44" fontId="5" fillId="0" borderId="0" applyFont="0" applyFill="0" applyBorder="0" applyAlignment="0" applyProtection="0"/>
    <xf numFmtId="0" fontId="6" fillId="4" borderId="0"/>
    <xf numFmtId="0" fontId="4" fillId="4" borderId="10" applyBorder="0"/>
  </cellStyleXfs>
  <cellXfs count="45">
    <xf numFmtId="0" fontId="0" fillId="0" borderId="0" xfId="0"/>
    <xf numFmtId="0" fontId="1" fillId="0" borderId="0" xfId="0" applyFont="1"/>
    <xf numFmtId="0" fontId="0" fillId="0" borderId="0" xfId="0" applyFont="1"/>
    <xf numFmtId="0" fontId="0" fillId="0" borderId="0" xfId="0"/>
    <xf numFmtId="0" fontId="5" fillId="3" borderId="0" xfId="4" applyBorder="1"/>
    <xf numFmtId="0" fontId="5" fillId="3" borderId="2" xfId="4" applyBorder="1"/>
    <xf numFmtId="0" fontId="5" fillId="3" borderId="3" xfId="4" applyBorder="1"/>
    <xf numFmtId="0" fontId="5" fillId="3" borderId="4" xfId="4" applyBorder="1"/>
    <xf numFmtId="0" fontId="5" fillId="3" borderId="5" xfId="4" applyBorder="1"/>
    <xf numFmtId="0" fontId="7" fillId="3" borderId="0" xfId="3" applyBorder="1"/>
    <xf numFmtId="0" fontId="5" fillId="3" borderId="6" xfId="4" applyBorder="1"/>
    <xf numFmtId="0" fontId="11" fillId="3" borderId="0" xfId="6" applyBorder="1"/>
    <xf numFmtId="0" fontId="5" fillId="3" borderId="7" xfId="4" applyBorder="1"/>
    <xf numFmtId="0" fontId="5" fillId="3" borderId="8" xfId="4" applyBorder="1"/>
    <xf numFmtId="0" fontId="8" fillId="3" borderId="8" xfId="9" applyBorder="1"/>
    <xf numFmtId="0" fontId="3" fillId="3" borderId="3" xfId="8" applyBorder="1"/>
    <xf numFmtId="0" fontId="9" fillId="4" borderId="0" xfId="7" applyBorder="1" applyProtection="1">
      <protection locked="0"/>
    </xf>
    <xf numFmtId="0" fontId="8" fillId="3" borderId="9" xfId="9" applyBorder="1"/>
    <xf numFmtId="0" fontId="10" fillId="3" borderId="6" xfId="5" applyBorder="1"/>
    <xf numFmtId="0" fontId="6" fillId="4" borderId="2" xfId="11" applyBorder="1"/>
    <xf numFmtId="0" fontId="6" fillId="4" borderId="7" xfId="11" applyBorder="1"/>
    <xf numFmtId="0" fontId="6" fillId="4" borderId="11" xfId="11" applyBorder="1"/>
    <xf numFmtId="0" fontId="6" fillId="4" borderId="0" xfId="11" applyBorder="1"/>
    <xf numFmtId="164" fontId="4" fillId="4" borderId="4" xfId="2" applyNumberFormat="1" applyBorder="1"/>
    <xf numFmtId="164" fontId="4" fillId="4" borderId="9" xfId="2" applyNumberFormat="1" applyBorder="1"/>
    <xf numFmtId="164" fontId="4" fillId="4" borderId="12" xfId="2" applyNumberFormat="1" applyBorder="1"/>
    <xf numFmtId="164" fontId="9" fillId="4" borderId="0" xfId="7" applyNumberFormat="1" applyBorder="1" applyProtection="1">
      <protection locked="0"/>
    </xf>
    <xf numFmtId="165" fontId="9" fillId="4" borderId="0" xfId="7" applyNumberFormat="1" applyBorder="1" applyProtection="1">
      <protection locked="0"/>
    </xf>
    <xf numFmtId="4" fontId="9" fillId="4" borderId="0" xfId="7" applyNumberFormat="1" applyBorder="1" applyProtection="1">
      <protection locked="0"/>
    </xf>
    <xf numFmtId="0" fontId="12" fillId="0" borderId="0" xfId="0" applyFont="1"/>
    <xf numFmtId="0" fontId="11" fillId="3" borderId="0" xfId="6" applyBorder="1" applyAlignment="1">
      <alignment horizontal="right"/>
    </xf>
    <xf numFmtId="0" fontId="12" fillId="5" borderId="13" xfId="0" applyFont="1" applyFill="1" applyBorder="1"/>
    <xf numFmtId="0" fontId="10" fillId="3" borderId="0" xfId="5" applyBorder="1"/>
    <xf numFmtId="0" fontId="13" fillId="5" borderId="14" xfId="0" applyFont="1" applyFill="1" applyBorder="1" applyAlignment="1">
      <alignment vertical="top" wrapText="1"/>
    </xf>
    <xf numFmtId="0" fontId="13" fillId="5" borderId="15" xfId="0" applyFont="1" applyFill="1" applyBorder="1" applyAlignment="1">
      <alignment vertical="top" wrapText="1"/>
    </xf>
    <xf numFmtId="0" fontId="12" fillId="6" borderId="2" xfId="0" applyFont="1" applyFill="1" applyBorder="1" applyAlignment="1">
      <alignment horizontal="center" vertical="top" wrapText="1"/>
    </xf>
    <xf numFmtId="0" fontId="12" fillId="6" borderId="3" xfId="0" applyFont="1" applyFill="1" applyBorder="1" applyAlignment="1">
      <alignment horizontal="center" vertical="top"/>
    </xf>
    <xf numFmtId="0" fontId="12" fillId="6" borderId="4" xfId="0" applyFont="1" applyFill="1" applyBorder="1" applyAlignment="1">
      <alignment horizontal="center" vertical="top"/>
    </xf>
    <xf numFmtId="0" fontId="12" fillId="6" borderId="5" xfId="0" applyFont="1" applyFill="1" applyBorder="1" applyAlignment="1">
      <alignment horizontal="center" vertical="top"/>
    </xf>
    <xf numFmtId="0" fontId="12" fillId="6" borderId="0" xfId="0" applyFont="1" applyFill="1" applyBorder="1" applyAlignment="1">
      <alignment horizontal="center" vertical="top"/>
    </xf>
    <xf numFmtId="0" fontId="12" fillId="6" borderId="6" xfId="0" applyFont="1" applyFill="1" applyBorder="1" applyAlignment="1">
      <alignment horizontal="center" vertical="top"/>
    </xf>
    <xf numFmtId="0" fontId="12" fillId="6" borderId="7" xfId="0" applyFont="1" applyFill="1" applyBorder="1" applyAlignment="1">
      <alignment horizontal="center" vertical="top"/>
    </xf>
    <xf numFmtId="0" fontId="12" fillId="6" borderId="8" xfId="0" applyFont="1" applyFill="1" applyBorder="1" applyAlignment="1">
      <alignment horizontal="center" vertical="top"/>
    </xf>
    <xf numFmtId="0" fontId="12" fillId="6" borderId="9" xfId="0" applyFont="1" applyFill="1" applyBorder="1" applyAlignment="1">
      <alignment horizontal="center" vertical="top"/>
    </xf>
    <xf numFmtId="4" fontId="4" fillId="4" borderId="4" xfId="2" applyNumberFormat="1" applyBorder="1"/>
  </cellXfs>
  <cellStyles count="13">
    <cellStyle name="Background" xfId="4"/>
    <cellStyle name="Calculations" xfId="12"/>
    <cellStyle name="Comment" xfId="5"/>
    <cellStyle name="Currency" xfId="10" builtinId="4" customBuiltin="1"/>
    <cellStyle name="Input" xfId="1" builtinId="20" hidden="1"/>
    <cellStyle name="Inputs" xfId="7"/>
    <cellStyle name="markets" xfId="9"/>
    <cellStyle name="Normal" xfId="0" builtinId="0"/>
    <cellStyle name="Question" xfId="3"/>
    <cellStyle name="Results" xfId="2"/>
    <cellStyle name="Subheadings" xfId="6"/>
    <cellStyle name="Tables" xfId="11"/>
    <cellStyle name="Titles" xfId="8"/>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markets-international.com/" TargetMode="External"/><Relationship Id="rId2" Type="http://schemas.openxmlformats.org/officeDocument/2006/relationships/hyperlink" Target="http://www.markets-international.com/" TargetMode="External"/><Relationship Id="rId1" Type="http://schemas.openxmlformats.org/officeDocument/2006/relationships/hyperlink" Target="http://www.markets-international.com/" TargetMode="External"/><Relationship Id="rId6" Type="http://schemas.openxmlformats.org/officeDocument/2006/relationships/printerSettings" Target="../printerSettings/printerSettings1.bin"/><Relationship Id="rId5" Type="http://schemas.openxmlformats.org/officeDocument/2006/relationships/hyperlink" Target="http://www.markets-international.com/" TargetMode="External"/><Relationship Id="rId4" Type="http://schemas.openxmlformats.org/officeDocument/2006/relationships/hyperlink" Target="http://www.markets-internationa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2"/>
  <sheetViews>
    <sheetView tabSelected="1" zoomScaleNormal="100" workbookViewId="0">
      <selection activeCell="D10" sqref="D10"/>
    </sheetView>
  </sheetViews>
  <sheetFormatPr defaultRowHeight="15" x14ac:dyDescent="0.25"/>
  <cols>
    <col min="3" max="3" width="63" customWidth="1"/>
    <col min="4" max="4" width="18.28515625" customWidth="1"/>
    <col min="5" max="5" width="3.28515625" customWidth="1"/>
    <col min="6" max="6" width="32.7109375" customWidth="1"/>
    <col min="7" max="7" width="41.42578125" customWidth="1"/>
  </cols>
  <sheetData>
    <row r="1" spans="1:7" s="3" customFormat="1" x14ac:dyDescent="0.25">
      <c r="A1" s="29"/>
      <c r="B1" s="35" t="s">
        <v>32</v>
      </c>
      <c r="C1" s="36"/>
      <c r="D1" s="36"/>
      <c r="E1" s="36"/>
      <c r="F1" s="37"/>
    </row>
    <row r="2" spans="1:7" s="3" customFormat="1" x14ac:dyDescent="0.25">
      <c r="A2" s="29"/>
      <c r="B2" s="38"/>
      <c r="C2" s="39"/>
      <c r="D2" s="39"/>
      <c r="E2" s="39"/>
      <c r="F2" s="40"/>
    </row>
    <row r="3" spans="1:7" s="3" customFormat="1" x14ac:dyDescent="0.25">
      <c r="A3" s="29"/>
      <c r="B3" s="38"/>
      <c r="C3" s="39"/>
      <c r="D3" s="39"/>
      <c r="E3" s="39"/>
      <c r="F3" s="40"/>
    </row>
    <row r="4" spans="1:7" s="3" customFormat="1" ht="15.75" thickBot="1" x14ac:dyDescent="0.3">
      <c r="A4" s="29"/>
      <c r="B4" s="41"/>
      <c r="C4" s="42"/>
      <c r="D4" s="42"/>
      <c r="E4" s="42"/>
      <c r="F4" s="43"/>
    </row>
    <row r="5" spans="1:7" ht="15.75" thickBot="1" x14ac:dyDescent="0.3">
      <c r="A5" s="2"/>
      <c r="B5" s="2"/>
      <c r="C5" s="1"/>
      <c r="D5" s="2"/>
      <c r="E5" s="2"/>
      <c r="F5" s="2"/>
      <c r="G5" s="2"/>
    </row>
    <row r="6" spans="1:7" ht="21" x14ac:dyDescent="0.35">
      <c r="A6" s="2"/>
      <c r="B6" s="5"/>
      <c r="C6" s="15" t="s">
        <v>11</v>
      </c>
      <c r="D6" s="6"/>
      <c r="E6" s="6"/>
      <c r="F6" s="6"/>
      <c r="G6" s="31" t="s">
        <v>30</v>
      </c>
    </row>
    <row r="7" spans="1:7" ht="21" x14ac:dyDescent="0.35">
      <c r="A7" s="2"/>
      <c r="B7" s="8"/>
      <c r="C7" s="9" t="s">
        <v>12</v>
      </c>
      <c r="D7" s="4"/>
      <c r="E7" s="4"/>
      <c r="F7" s="4"/>
      <c r="G7" s="33" t="s">
        <v>31</v>
      </c>
    </row>
    <row r="8" spans="1:7" x14ac:dyDescent="0.25">
      <c r="A8" s="3"/>
      <c r="B8" s="8"/>
      <c r="C8" s="4"/>
      <c r="D8" s="4"/>
      <c r="E8" s="4"/>
      <c r="F8" s="4"/>
      <c r="G8" s="33"/>
    </row>
    <row r="9" spans="1:7" ht="18.75" x14ac:dyDescent="0.3">
      <c r="A9" s="3"/>
      <c r="B9" s="8"/>
      <c r="C9" s="4"/>
      <c r="D9" s="30" t="s">
        <v>0</v>
      </c>
      <c r="E9" s="4"/>
      <c r="F9" s="4"/>
      <c r="G9" s="33"/>
    </row>
    <row r="10" spans="1:7" x14ac:dyDescent="0.25">
      <c r="A10" s="3"/>
      <c r="B10" s="8"/>
      <c r="C10" s="22" t="s">
        <v>13</v>
      </c>
      <c r="D10" s="28">
        <v>7000000</v>
      </c>
      <c r="E10" s="4"/>
      <c r="F10" s="4"/>
      <c r="G10" s="33"/>
    </row>
    <row r="11" spans="1:7" x14ac:dyDescent="0.25">
      <c r="A11" s="3"/>
      <c r="B11" s="8"/>
      <c r="C11" s="22" t="s">
        <v>9</v>
      </c>
      <c r="D11" s="16">
        <v>360</v>
      </c>
      <c r="E11" s="4"/>
      <c r="F11" s="4"/>
      <c r="G11" s="33"/>
    </row>
    <row r="12" spans="1:7" x14ac:dyDescent="0.25">
      <c r="A12" s="3"/>
      <c r="B12" s="8"/>
      <c r="C12" s="22" t="s">
        <v>14</v>
      </c>
      <c r="D12" s="27">
        <v>40803</v>
      </c>
      <c r="E12" s="4"/>
      <c r="F12" s="32" t="s">
        <v>29</v>
      </c>
      <c r="G12" s="33"/>
    </row>
    <row r="13" spans="1:7" x14ac:dyDescent="0.25">
      <c r="A13" s="3"/>
      <c r="B13" s="8"/>
      <c r="C13" s="22" t="s">
        <v>5</v>
      </c>
      <c r="D13" s="27">
        <v>40604</v>
      </c>
      <c r="E13" s="4"/>
      <c r="F13" s="32" t="s">
        <v>29</v>
      </c>
      <c r="G13" s="33"/>
    </row>
    <row r="14" spans="1:7" x14ac:dyDescent="0.25">
      <c r="A14" s="3"/>
      <c r="B14" s="8"/>
      <c r="C14" s="22" t="s">
        <v>15</v>
      </c>
      <c r="D14" s="26">
        <v>6.4299999999999996E-2</v>
      </c>
      <c r="E14" s="4"/>
      <c r="F14" s="32" t="s">
        <v>3</v>
      </c>
      <c r="G14" s="33"/>
    </row>
    <row r="15" spans="1:7" x14ac:dyDescent="0.25">
      <c r="A15" s="3"/>
      <c r="B15" s="8"/>
      <c r="C15" s="4"/>
      <c r="D15" s="4"/>
      <c r="E15" s="4"/>
      <c r="F15" s="4"/>
      <c r="G15" s="33"/>
    </row>
    <row r="16" spans="1:7" ht="19.5" thickBot="1" x14ac:dyDescent="0.35">
      <c r="A16" s="3"/>
      <c r="B16" s="8"/>
      <c r="C16" s="4"/>
      <c r="D16" s="30" t="s">
        <v>8</v>
      </c>
      <c r="E16" s="4"/>
      <c r="F16" s="4"/>
      <c r="G16" s="33"/>
    </row>
    <row r="17" spans="1:7" x14ac:dyDescent="0.25">
      <c r="A17" s="3"/>
      <c r="B17" s="8"/>
      <c r="C17" s="19" t="s">
        <v>16</v>
      </c>
      <c r="D17" s="44">
        <f>D10*(1-D14*(D12-D13)/D11)</f>
        <v>6751194.722222222</v>
      </c>
      <c r="E17" s="4"/>
      <c r="F17" s="4"/>
      <c r="G17" s="33"/>
    </row>
    <row r="18" spans="1:7" s="3" customFormat="1" ht="15.75" thickBot="1" x14ac:dyDescent="0.3">
      <c r="B18" s="8"/>
      <c r="C18" s="20" t="str">
        <f>"The 'discount rate' of "&amp;TEXT(100*D14,"0.000")&amp;"% is equialent to a 'true yield' of:"</f>
        <v>The 'discount rate' of 6.430% is equialent to a 'true yield' of:</v>
      </c>
      <c r="D18" s="24">
        <f>D14/(1-D14*(D12-D13)/D11)</f>
        <v>6.6669681222265964E-2</v>
      </c>
      <c r="E18" s="4"/>
      <c r="F18" s="4"/>
      <c r="G18" s="33"/>
    </row>
    <row r="19" spans="1:7" x14ac:dyDescent="0.25">
      <c r="A19" s="3"/>
      <c r="B19" s="8"/>
      <c r="C19" s="4"/>
      <c r="D19" s="4"/>
      <c r="E19" s="4"/>
      <c r="F19" s="4"/>
      <c r="G19" s="33"/>
    </row>
    <row r="20" spans="1:7" ht="15.75" thickBot="1" x14ac:dyDescent="0.3">
      <c r="A20" s="3"/>
      <c r="B20" s="12"/>
      <c r="C20" s="14" t="s">
        <v>10</v>
      </c>
      <c r="D20" s="13"/>
      <c r="E20" s="13"/>
      <c r="F20" s="14"/>
      <c r="G20" s="34"/>
    </row>
    <row r="21" spans="1:7" ht="15.75" thickBot="1" x14ac:dyDescent="0.3">
      <c r="A21" s="3"/>
      <c r="B21" s="3"/>
      <c r="C21" s="3"/>
      <c r="D21" s="3"/>
      <c r="E21" s="3"/>
      <c r="F21" s="3"/>
      <c r="G21" s="3"/>
    </row>
    <row r="22" spans="1:7" ht="21" x14ac:dyDescent="0.35">
      <c r="A22" s="3"/>
      <c r="B22" s="5"/>
      <c r="C22" s="15" t="s">
        <v>11</v>
      </c>
      <c r="D22" s="6"/>
      <c r="E22" s="6"/>
      <c r="F22" s="7"/>
      <c r="G22" s="3"/>
    </row>
    <row r="23" spans="1:7" ht="21" customHeight="1" x14ac:dyDescent="0.35">
      <c r="A23" s="3"/>
      <c r="B23" s="8"/>
      <c r="C23" s="9" t="s">
        <v>17</v>
      </c>
      <c r="D23" s="4"/>
      <c r="E23" s="4"/>
      <c r="F23" s="10"/>
      <c r="G23" s="3"/>
    </row>
    <row r="24" spans="1:7" x14ac:dyDescent="0.25">
      <c r="A24" s="3"/>
      <c r="B24" s="8"/>
      <c r="C24" s="4"/>
      <c r="D24" s="4"/>
      <c r="E24" s="4"/>
      <c r="F24" s="10"/>
      <c r="G24" s="3"/>
    </row>
    <row r="25" spans="1:7" ht="18.75" x14ac:dyDescent="0.3">
      <c r="A25" s="3"/>
      <c r="B25" s="8"/>
      <c r="C25" s="4"/>
      <c r="D25" s="30" t="s">
        <v>0</v>
      </c>
      <c r="E25" s="4"/>
      <c r="F25" s="10"/>
      <c r="G25" s="3"/>
    </row>
    <row r="26" spans="1:7" x14ac:dyDescent="0.25">
      <c r="A26" s="3"/>
      <c r="B26" s="8"/>
      <c r="C26" s="22" t="s">
        <v>9</v>
      </c>
      <c r="D26" s="16">
        <v>360</v>
      </c>
      <c r="E26" s="4"/>
      <c r="F26" s="10"/>
      <c r="G26" s="3"/>
    </row>
    <row r="27" spans="1:7" x14ac:dyDescent="0.25">
      <c r="A27" s="3"/>
      <c r="B27" s="8"/>
      <c r="C27" s="22" t="s">
        <v>14</v>
      </c>
      <c r="D27" s="27">
        <v>40803</v>
      </c>
      <c r="E27" s="4"/>
      <c r="F27" s="18" t="s">
        <v>29</v>
      </c>
      <c r="G27" s="3"/>
    </row>
    <row r="28" spans="1:7" x14ac:dyDescent="0.25">
      <c r="A28" s="3"/>
      <c r="B28" s="8"/>
      <c r="C28" s="22" t="s">
        <v>6</v>
      </c>
      <c r="D28" s="27">
        <v>40604</v>
      </c>
      <c r="E28" s="4"/>
      <c r="F28" s="18" t="s">
        <v>29</v>
      </c>
      <c r="G28" s="3"/>
    </row>
    <row r="29" spans="1:7" x14ac:dyDescent="0.25">
      <c r="A29" s="3"/>
      <c r="B29" s="8"/>
      <c r="C29" s="22" t="s">
        <v>18</v>
      </c>
      <c r="D29" s="26">
        <v>6.3700000000000007E-2</v>
      </c>
      <c r="E29" s="4"/>
      <c r="F29" s="18" t="s">
        <v>3</v>
      </c>
      <c r="G29" s="3"/>
    </row>
    <row r="30" spans="1:7" x14ac:dyDescent="0.25">
      <c r="A30" s="3"/>
      <c r="B30" s="8"/>
      <c r="C30" s="22" t="s">
        <v>7</v>
      </c>
      <c r="D30" s="27">
        <v>40635</v>
      </c>
      <c r="E30" s="4"/>
      <c r="F30" s="18" t="s">
        <v>29</v>
      </c>
      <c r="G30" s="3"/>
    </row>
    <row r="31" spans="1:7" x14ac:dyDescent="0.25">
      <c r="A31" s="3"/>
      <c r="B31" s="8"/>
      <c r="C31" s="22" t="s">
        <v>19</v>
      </c>
      <c r="D31" s="26">
        <v>6.3594100000000001E-2</v>
      </c>
      <c r="E31" s="4"/>
      <c r="F31" s="18" t="s">
        <v>3</v>
      </c>
      <c r="G31" s="3"/>
    </row>
    <row r="32" spans="1:7" x14ac:dyDescent="0.25">
      <c r="A32" s="3"/>
      <c r="B32" s="8"/>
      <c r="C32" s="4"/>
      <c r="D32" s="4"/>
      <c r="E32" s="4"/>
      <c r="F32" s="10"/>
      <c r="G32" s="3"/>
    </row>
    <row r="33" spans="1:7" ht="19.5" thickBot="1" x14ac:dyDescent="0.35">
      <c r="A33" s="3"/>
      <c r="B33" s="8"/>
      <c r="C33" s="4"/>
      <c r="D33" s="30" t="s">
        <v>8</v>
      </c>
      <c r="E33" s="4"/>
      <c r="F33" s="10"/>
      <c r="G33" s="3"/>
    </row>
    <row r="34" spans="1:7" s="3" customFormat="1" x14ac:dyDescent="0.25">
      <c r="B34" s="8"/>
      <c r="C34" s="19" t="s">
        <v>1</v>
      </c>
      <c r="D34" s="23">
        <f>((1-D31*(D27-D30)/D26)/(1-D29*(D27-D28)/D26)-1)*D26/(D30-D28)</f>
        <v>6.6619719540793057E-2</v>
      </c>
      <c r="E34" s="4"/>
      <c r="F34" s="10"/>
    </row>
    <row r="35" spans="1:7" s="3" customFormat="1" ht="15.75" thickBot="1" x14ac:dyDescent="0.3">
      <c r="B35" s="8"/>
      <c r="C35" s="20" t="s">
        <v>4</v>
      </c>
      <c r="D35" s="24">
        <f>((1-D31*(D27-D30)/D26)/(1-D29*(D27-D28)/D26))^(365/(D30-D28))-1</f>
        <v>6.9671924236110572E-2</v>
      </c>
      <c r="E35" s="4"/>
      <c r="F35" s="10"/>
    </row>
    <row r="36" spans="1:7" x14ac:dyDescent="0.25">
      <c r="A36" s="3"/>
      <c r="B36" s="8"/>
      <c r="C36" s="4"/>
      <c r="D36" s="4"/>
      <c r="E36" s="4"/>
      <c r="F36" s="10"/>
      <c r="G36" s="3"/>
    </row>
    <row r="37" spans="1:7" s="3" customFormat="1" ht="15.75" thickBot="1" x14ac:dyDescent="0.3">
      <c r="B37" s="12"/>
      <c r="C37" s="14" t="s">
        <v>10</v>
      </c>
      <c r="D37" s="13"/>
      <c r="E37" s="13"/>
      <c r="F37" s="17"/>
    </row>
    <row r="38" spans="1:7" ht="15.75" thickBot="1" x14ac:dyDescent="0.3">
      <c r="A38" s="3"/>
      <c r="B38" s="3"/>
      <c r="C38" s="3"/>
      <c r="D38" s="3"/>
      <c r="E38" s="3"/>
      <c r="F38" s="3"/>
      <c r="G38" s="3"/>
    </row>
    <row r="39" spans="1:7" s="3" customFormat="1" ht="21" x14ac:dyDescent="0.35">
      <c r="B39" s="5"/>
      <c r="C39" s="15" t="s">
        <v>11</v>
      </c>
      <c r="D39" s="6"/>
      <c r="E39" s="6"/>
      <c r="F39" s="7"/>
    </row>
    <row r="40" spans="1:7" ht="21" x14ac:dyDescent="0.35">
      <c r="A40" s="3"/>
      <c r="B40" s="8"/>
      <c r="C40" s="9" t="s">
        <v>24</v>
      </c>
      <c r="D40" s="4"/>
      <c r="E40" s="4"/>
      <c r="F40" s="10"/>
      <c r="G40" s="3"/>
    </row>
    <row r="41" spans="1:7" s="3" customFormat="1" ht="21" x14ac:dyDescent="0.35">
      <c r="B41" s="8"/>
      <c r="C41" s="9" t="s">
        <v>23</v>
      </c>
      <c r="D41" s="4"/>
      <c r="E41" s="4"/>
      <c r="F41" s="10"/>
    </row>
    <row r="42" spans="1:7" x14ac:dyDescent="0.25">
      <c r="A42" s="3"/>
      <c r="B42" s="8"/>
      <c r="C42" s="4"/>
      <c r="D42" s="4"/>
      <c r="E42" s="4"/>
      <c r="F42" s="10"/>
      <c r="G42" s="3"/>
    </row>
    <row r="43" spans="1:7" ht="18.75" x14ac:dyDescent="0.3">
      <c r="A43" s="3"/>
      <c r="B43" s="8"/>
      <c r="C43" s="4"/>
      <c r="D43" s="30" t="s">
        <v>0</v>
      </c>
      <c r="E43" s="4"/>
      <c r="F43" s="10"/>
      <c r="G43" s="3"/>
    </row>
    <row r="44" spans="1:7" x14ac:dyDescent="0.25">
      <c r="A44" s="3"/>
      <c r="B44" s="8"/>
      <c r="C44" s="22" t="s">
        <v>9</v>
      </c>
      <c r="D44" s="16">
        <v>360</v>
      </c>
      <c r="E44" s="4"/>
      <c r="F44" s="10"/>
      <c r="G44" s="3"/>
    </row>
    <row r="45" spans="1:7" x14ac:dyDescent="0.25">
      <c r="A45" s="3"/>
      <c r="B45" s="8"/>
      <c r="C45" s="22" t="s">
        <v>14</v>
      </c>
      <c r="D45" s="27">
        <v>40803</v>
      </c>
      <c r="E45" s="4"/>
      <c r="F45" s="18" t="s">
        <v>29</v>
      </c>
      <c r="G45" s="3"/>
    </row>
    <row r="46" spans="1:7" x14ac:dyDescent="0.25">
      <c r="A46" s="3"/>
      <c r="B46" s="8"/>
      <c r="C46" s="22" t="s">
        <v>6</v>
      </c>
      <c r="D46" s="27">
        <v>40604</v>
      </c>
      <c r="E46" s="4"/>
      <c r="F46" s="18" t="s">
        <v>29</v>
      </c>
      <c r="G46" s="3"/>
    </row>
    <row r="47" spans="1:7" x14ac:dyDescent="0.25">
      <c r="A47" s="3"/>
      <c r="B47" s="8"/>
      <c r="C47" s="22" t="s">
        <v>18</v>
      </c>
      <c r="D47" s="26">
        <v>6.3700000000000007E-2</v>
      </c>
      <c r="E47" s="4"/>
      <c r="F47" s="18" t="s">
        <v>3</v>
      </c>
      <c r="G47" s="3"/>
    </row>
    <row r="48" spans="1:7" x14ac:dyDescent="0.25">
      <c r="A48" s="3"/>
      <c r="B48" s="8"/>
      <c r="C48" s="22" t="s">
        <v>7</v>
      </c>
      <c r="D48" s="27">
        <v>40635</v>
      </c>
      <c r="E48" s="4"/>
      <c r="F48" s="18" t="s">
        <v>29</v>
      </c>
      <c r="G48" s="3"/>
    </row>
    <row r="49" spans="1:7" x14ac:dyDescent="0.25">
      <c r="A49" s="3"/>
      <c r="B49" s="8"/>
      <c r="C49" s="22" t="s">
        <v>2</v>
      </c>
      <c r="D49" s="26">
        <v>6.6619999999999999E-2</v>
      </c>
      <c r="E49" s="4"/>
      <c r="F49" s="18" t="s">
        <v>3</v>
      </c>
      <c r="G49" s="3"/>
    </row>
    <row r="50" spans="1:7" x14ac:dyDescent="0.25">
      <c r="A50" s="3"/>
      <c r="B50" s="8"/>
      <c r="C50" s="4"/>
      <c r="D50" s="4"/>
      <c r="E50" s="4"/>
      <c r="F50" s="10"/>
      <c r="G50" s="3"/>
    </row>
    <row r="51" spans="1:7" ht="19.5" thickBot="1" x14ac:dyDescent="0.35">
      <c r="A51" s="3"/>
      <c r="B51" s="8"/>
      <c r="C51" s="4"/>
      <c r="D51" s="11" t="s">
        <v>8</v>
      </c>
      <c r="E51" s="4"/>
      <c r="F51" s="10"/>
      <c r="G51" s="3"/>
    </row>
    <row r="52" spans="1:7" ht="15.75" thickBot="1" x14ac:dyDescent="0.3">
      <c r="A52" s="3"/>
      <c r="B52" s="8"/>
      <c r="C52" s="21" t="s">
        <v>20</v>
      </c>
      <c r="D52" s="25">
        <f>(1-(1+D49*(D48-D46)/D44)*(1-D47*(D45-D46)/D44))*D44/(D45-D48)</f>
        <v>6.3594050070866423E-2</v>
      </c>
      <c r="E52" s="4"/>
      <c r="F52" s="10"/>
      <c r="G52" s="3"/>
    </row>
    <row r="53" spans="1:7" x14ac:dyDescent="0.25">
      <c r="A53" s="3"/>
      <c r="B53" s="8"/>
      <c r="C53" s="4"/>
      <c r="D53" s="4"/>
      <c r="E53" s="4"/>
      <c r="F53" s="10"/>
      <c r="G53" s="3"/>
    </row>
    <row r="54" spans="1:7" ht="15.75" thickBot="1" x14ac:dyDescent="0.3">
      <c r="A54" s="3"/>
      <c r="B54" s="12"/>
      <c r="C54" s="14" t="s">
        <v>10</v>
      </c>
      <c r="D54" s="13"/>
      <c r="E54" s="13"/>
      <c r="F54" s="17"/>
      <c r="G54" s="3"/>
    </row>
    <row r="55" spans="1:7" ht="15.75" thickBot="1" x14ac:dyDescent="0.3">
      <c r="A55" s="3"/>
      <c r="B55" s="3"/>
      <c r="C55" s="3"/>
      <c r="D55" s="3"/>
      <c r="E55" s="3"/>
      <c r="F55" s="3"/>
      <c r="G55" s="3"/>
    </row>
    <row r="56" spans="1:7" ht="21" x14ac:dyDescent="0.35">
      <c r="A56" s="3"/>
      <c r="B56" s="5"/>
      <c r="C56" s="15" t="s">
        <v>11</v>
      </c>
      <c r="D56" s="6"/>
      <c r="E56" s="6"/>
      <c r="F56" s="7"/>
      <c r="G56" s="3"/>
    </row>
    <row r="57" spans="1:7" ht="21" x14ac:dyDescent="0.35">
      <c r="A57" s="3"/>
      <c r="B57" s="8"/>
      <c r="C57" s="9" t="s">
        <v>26</v>
      </c>
      <c r="D57" s="4"/>
      <c r="E57" s="4"/>
      <c r="F57" s="10"/>
      <c r="G57" s="3"/>
    </row>
    <row r="58" spans="1:7" x14ac:dyDescent="0.25">
      <c r="A58" s="3"/>
      <c r="B58" s="8"/>
      <c r="C58" s="4"/>
      <c r="D58" s="4"/>
      <c r="E58" s="4"/>
      <c r="F58" s="10"/>
      <c r="G58" s="3"/>
    </row>
    <row r="59" spans="1:7" ht="18.75" x14ac:dyDescent="0.3">
      <c r="A59" s="3"/>
      <c r="B59" s="8"/>
      <c r="C59" s="4"/>
      <c r="D59" s="30" t="s">
        <v>0</v>
      </c>
      <c r="E59" s="4"/>
      <c r="F59" s="10"/>
      <c r="G59" s="3"/>
    </row>
    <row r="60" spans="1:7" x14ac:dyDescent="0.25">
      <c r="A60" s="3"/>
      <c r="B60" s="8"/>
      <c r="C60" s="22" t="s">
        <v>9</v>
      </c>
      <c r="D60" s="16">
        <v>360</v>
      </c>
      <c r="E60" s="4"/>
      <c r="F60" s="10"/>
      <c r="G60" s="3"/>
    </row>
    <row r="61" spans="1:7" x14ac:dyDescent="0.25">
      <c r="A61" s="3"/>
      <c r="B61" s="8"/>
      <c r="C61" s="22" t="s">
        <v>14</v>
      </c>
      <c r="D61" s="27">
        <v>40803</v>
      </c>
      <c r="E61" s="4"/>
      <c r="F61" s="18" t="s">
        <v>29</v>
      </c>
      <c r="G61" s="3"/>
    </row>
    <row r="62" spans="1:7" x14ac:dyDescent="0.25">
      <c r="A62" s="3"/>
      <c r="B62" s="8"/>
      <c r="C62" s="22" t="s">
        <v>5</v>
      </c>
      <c r="D62" s="27">
        <v>40604</v>
      </c>
      <c r="E62" s="4"/>
      <c r="F62" s="18" t="s">
        <v>29</v>
      </c>
      <c r="G62" s="3"/>
    </row>
    <row r="63" spans="1:7" x14ac:dyDescent="0.25">
      <c r="A63" s="3"/>
      <c r="B63" s="8"/>
      <c r="C63" s="22" t="s">
        <v>21</v>
      </c>
      <c r="D63" s="26">
        <v>6.3700000000000007E-2</v>
      </c>
      <c r="E63" s="4"/>
      <c r="F63" s="18" t="s">
        <v>3</v>
      </c>
      <c r="G63" s="3"/>
    </row>
    <row r="64" spans="1:7" x14ac:dyDescent="0.25">
      <c r="A64" s="3"/>
      <c r="B64" s="8"/>
      <c r="C64" s="4"/>
      <c r="D64" s="4"/>
      <c r="E64" s="4"/>
      <c r="F64" s="10"/>
      <c r="G64" s="3"/>
    </row>
    <row r="65" spans="1:7" ht="19.5" thickBot="1" x14ac:dyDescent="0.35">
      <c r="A65" s="3"/>
      <c r="B65" s="8"/>
      <c r="C65" s="4"/>
      <c r="D65" s="30" t="s">
        <v>8</v>
      </c>
      <c r="E65" s="4"/>
      <c r="F65" s="10"/>
      <c r="G65" s="3"/>
    </row>
    <row r="66" spans="1:7" ht="15.75" thickBot="1" x14ac:dyDescent="0.3">
      <c r="A66" s="3"/>
      <c r="B66" s="8"/>
      <c r="C66" s="21" t="s">
        <v>22</v>
      </c>
      <c r="D66" s="25">
        <f>D63/(1-D63*(D61-D62)/D60)</f>
        <v>6.6024863837394338E-2</v>
      </c>
      <c r="E66" s="4"/>
      <c r="F66" s="10"/>
      <c r="G66" s="3"/>
    </row>
    <row r="67" spans="1:7" x14ac:dyDescent="0.25">
      <c r="A67" s="3"/>
      <c r="B67" s="8"/>
      <c r="C67" s="4"/>
      <c r="D67" s="4"/>
      <c r="E67" s="4"/>
      <c r="F67" s="10"/>
      <c r="G67" s="3"/>
    </row>
    <row r="68" spans="1:7" ht="15.75" thickBot="1" x14ac:dyDescent="0.3">
      <c r="A68" s="3"/>
      <c r="B68" s="12"/>
      <c r="C68" s="14" t="s">
        <v>10</v>
      </c>
      <c r="D68" s="13"/>
      <c r="E68" s="13"/>
      <c r="F68" s="17"/>
      <c r="G68" s="3"/>
    </row>
    <row r="69" spans="1:7" ht="15.75" thickBot="1" x14ac:dyDescent="0.3">
      <c r="A69" s="3"/>
      <c r="B69" s="3"/>
      <c r="C69" s="3"/>
      <c r="D69" s="3"/>
      <c r="E69" s="3"/>
      <c r="F69" s="3"/>
      <c r="G69" s="3"/>
    </row>
    <row r="70" spans="1:7" ht="21" x14ac:dyDescent="0.35">
      <c r="B70" s="5"/>
      <c r="C70" s="15" t="s">
        <v>11</v>
      </c>
      <c r="D70" s="6"/>
      <c r="E70" s="6"/>
      <c r="F70" s="7"/>
    </row>
    <row r="71" spans="1:7" ht="21" x14ac:dyDescent="0.35">
      <c r="B71" s="8"/>
      <c r="C71" s="9" t="s">
        <v>25</v>
      </c>
      <c r="D71" s="4"/>
      <c r="E71" s="4"/>
      <c r="F71" s="10"/>
    </row>
    <row r="72" spans="1:7" x14ac:dyDescent="0.25">
      <c r="B72" s="8"/>
      <c r="C72" s="4"/>
      <c r="D72" s="4"/>
      <c r="E72" s="4"/>
      <c r="F72" s="10"/>
    </row>
    <row r="73" spans="1:7" ht="18.75" x14ac:dyDescent="0.3">
      <c r="B73" s="8"/>
      <c r="C73" s="4"/>
      <c r="D73" s="30" t="s">
        <v>0</v>
      </c>
      <c r="E73" s="4"/>
      <c r="F73" s="10"/>
    </row>
    <row r="74" spans="1:7" x14ac:dyDescent="0.25">
      <c r="B74" s="8"/>
      <c r="C74" s="22" t="s">
        <v>9</v>
      </c>
      <c r="D74" s="16">
        <v>360</v>
      </c>
      <c r="E74" s="4"/>
      <c r="F74" s="10"/>
    </row>
    <row r="75" spans="1:7" x14ac:dyDescent="0.25">
      <c r="B75" s="8"/>
      <c r="C75" s="22" t="s">
        <v>14</v>
      </c>
      <c r="D75" s="27">
        <v>40803</v>
      </c>
      <c r="E75" s="4"/>
      <c r="F75" s="18" t="s">
        <v>29</v>
      </c>
    </row>
    <row r="76" spans="1:7" x14ac:dyDescent="0.25">
      <c r="B76" s="8"/>
      <c r="C76" s="22" t="s">
        <v>5</v>
      </c>
      <c r="D76" s="27">
        <v>40604</v>
      </c>
      <c r="E76" s="4"/>
      <c r="F76" s="18" t="s">
        <v>29</v>
      </c>
    </row>
    <row r="77" spans="1:7" x14ac:dyDescent="0.25">
      <c r="B77" s="8"/>
      <c r="C77" s="22" t="s">
        <v>27</v>
      </c>
      <c r="D77" s="26">
        <v>6.3700000000000007E-2</v>
      </c>
      <c r="E77" s="4"/>
      <c r="F77" s="18" t="s">
        <v>3</v>
      </c>
    </row>
    <row r="78" spans="1:7" x14ac:dyDescent="0.25">
      <c r="B78" s="8"/>
      <c r="C78" s="4"/>
      <c r="D78" s="4"/>
      <c r="E78" s="4"/>
      <c r="F78" s="10"/>
    </row>
    <row r="79" spans="1:7" ht="19.5" thickBot="1" x14ac:dyDescent="0.35">
      <c r="B79" s="8"/>
      <c r="C79" s="4"/>
      <c r="D79" s="30" t="s">
        <v>8</v>
      </c>
      <c r="E79" s="4"/>
      <c r="F79" s="10"/>
    </row>
    <row r="80" spans="1:7" ht="15.75" thickBot="1" x14ac:dyDescent="0.3">
      <c r="B80" s="8"/>
      <c r="C80" s="21" t="s">
        <v>28</v>
      </c>
      <c r="D80" s="25">
        <f>D77/(1+D77*(D75-D76)/D74)</f>
        <v>6.153329310181517E-2</v>
      </c>
      <c r="E80" s="4"/>
      <c r="F80" s="10"/>
    </row>
    <row r="81" spans="2:6" x14ac:dyDescent="0.25">
      <c r="B81" s="8"/>
      <c r="C81" s="4"/>
      <c r="D81" s="4"/>
      <c r="E81" s="4"/>
      <c r="F81" s="10"/>
    </row>
    <row r="82" spans="2:6" ht="15.75" thickBot="1" x14ac:dyDescent="0.3">
      <c r="B82" s="12"/>
      <c r="C82" s="14" t="s">
        <v>10</v>
      </c>
      <c r="D82" s="13"/>
      <c r="E82" s="13"/>
      <c r="F82" s="17"/>
    </row>
  </sheetData>
  <sheetProtection sheet="1" objects="1" scenarios="1" selectLockedCells="1"/>
  <mergeCells count="2">
    <mergeCell ref="G7:G20"/>
    <mergeCell ref="B1:F4"/>
  </mergeCells>
  <dataValidations count="1">
    <dataValidation type="custom" errorStyle="information" showDropDown="1" showErrorMessage="1" error="The year basis should normally be 360 or 365" sqref="D26 D44 D11 D60 D74">
      <formula1>OR(D11=360,D11=365)</formula1>
    </dataValidation>
  </dataValidations>
  <hyperlinks>
    <hyperlink ref="C20" r:id="rId1" display="www.markets-international.com"/>
    <hyperlink ref="C37" r:id="rId2" display="www.markets-international.com"/>
    <hyperlink ref="C54" r:id="rId3" display="www.markets-international.com"/>
    <hyperlink ref="C68" r:id="rId4" display="www.markets-international.com"/>
    <hyperlink ref="C82" r:id="rId5" display="www.markets-international.com"/>
  </hyperlinks>
  <printOptions horizontalCentered="1"/>
  <pageMargins left="0" right="0" top="0.74803149606299213" bottom="0.74803149606299213" header="0.31496062992125984" footer="0.31496062992125984"/>
  <pageSetup paperSize="9" scale="55" fitToHeight="0"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dc:creator>
  <cp:lastModifiedBy>Bob</cp:lastModifiedBy>
  <cp:lastPrinted>2011-12-02T10:12:32Z</cp:lastPrinted>
  <dcterms:created xsi:type="dcterms:W3CDTF">2011-01-13T14:26:35Z</dcterms:created>
  <dcterms:modified xsi:type="dcterms:W3CDTF">2011-12-09T14:09:52Z</dcterms:modified>
</cp:coreProperties>
</file>